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we.sherriane\Downloads\"/>
    </mc:Choice>
  </mc:AlternateContent>
  <xr:revisionPtr revIDLastSave="0" documentId="13_ncr:1_{3156AD93-863C-40C9-80C0-A2152D237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y II Charg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D74" i="1" s="1"/>
  <c r="F74" i="1" s="1"/>
  <c r="D41" i="1" l="1"/>
  <c r="D40" i="1"/>
  <c r="D71" i="1" l="1"/>
  <c r="D77" i="1"/>
  <c r="D76" i="1"/>
  <c r="D42" i="1"/>
  <c r="F42" i="1" s="1"/>
  <c r="D39" i="1"/>
  <c r="F39" i="1" s="1"/>
  <c r="D70" i="1" l="1"/>
  <c r="D69" i="1"/>
  <c r="D68" i="1"/>
  <c r="F77" i="1" l="1"/>
  <c r="F76" i="1"/>
  <c r="F44" i="1"/>
  <c r="F43" i="1"/>
  <c r="F41" i="1"/>
  <c r="F40" i="1"/>
  <c r="F71" i="1"/>
  <c r="F70" i="1"/>
  <c r="F69" i="1"/>
  <c r="F68" i="1"/>
  <c r="D36" i="1"/>
  <c r="F36" i="1" s="1"/>
  <c r="D35" i="1"/>
  <c r="F35" i="1" s="1"/>
  <c r="F60" i="1"/>
  <c r="F57" i="1"/>
  <c r="D38" i="1"/>
  <c r="F38" i="1" s="1"/>
  <c r="D37" i="1"/>
  <c r="F37" i="1" s="1"/>
  <c r="D75" i="1" s="1"/>
  <c r="F75" i="1" s="1"/>
  <c r="D34" i="1"/>
  <c r="F34" i="1" s="1"/>
  <c r="D33" i="1"/>
  <c r="F33" i="1" s="1"/>
  <c r="D18" i="1"/>
  <c r="F18" i="1" s="1"/>
  <c r="D17" i="1"/>
  <c r="F17" i="1" s="1"/>
  <c r="D15" i="1"/>
  <c r="F15" i="1" s="1"/>
  <c r="D13" i="1"/>
  <c r="F13" i="1"/>
  <c r="F48" i="1"/>
  <c r="F51" i="1"/>
  <c r="D73" i="1" s="1"/>
  <c r="F73" i="1" s="1"/>
  <c r="D19" i="1"/>
  <c r="F19" i="1" s="1"/>
  <c r="D29" i="1"/>
  <c r="F29" i="1" s="1"/>
  <c r="D26" i="1"/>
  <c r="F26" i="1" s="1"/>
  <c r="D27" i="1"/>
  <c r="F27" i="1" s="1"/>
  <c r="D28" i="1"/>
  <c r="F28" i="1" s="1"/>
  <c r="D22" i="1"/>
  <c r="F22" i="1" s="1"/>
  <c r="D10" i="1"/>
  <c r="F10" i="1" s="1"/>
  <c r="D9" i="1"/>
  <c r="F9" i="1" s="1"/>
  <c r="D8" i="1"/>
  <c r="F8" i="1" s="1"/>
  <c r="D14" i="1"/>
  <c r="F14" i="1" s="1"/>
  <c r="D11" i="1"/>
  <c r="F11" i="1" s="1"/>
  <c r="D12" i="1"/>
  <c r="F12" i="1" s="1"/>
  <c r="D16" i="1"/>
  <c r="F16" i="1" s="1"/>
  <c r="D20" i="1"/>
  <c r="F20" i="1" s="1"/>
  <c r="D21" i="1"/>
  <c r="F21" i="1" s="1"/>
  <c r="D72" i="1" l="1"/>
  <c r="F72" i="1" s="1"/>
  <c r="F79" i="1" s="1"/>
  <c r="F30" i="1"/>
  <c r="F45" i="1"/>
  <c r="F23" i="1"/>
  <c r="F62" i="1" s="1"/>
</calcChain>
</file>

<file path=xl/sharedStrings.xml><?xml version="1.0" encoding="utf-8"?>
<sst xmlns="http://schemas.openxmlformats.org/spreadsheetml/2006/main" count="101" uniqueCount="71">
  <si>
    <t>Total Due</t>
  </si>
  <si>
    <t>Total</t>
  </si>
  <si>
    <t>Electronic Scoreboard</t>
  </si>
  <si>
    <t>Public Address System</t>
  </si>
  <si>
    <t>Video Equipment</t>
  </si>
  <si>
    <t>Custodial Charge</t>
  </si>
  <si>
    <t>Administrator Charge</t>
  </si>
  <si>
    <t>Total Due From Facility User</t>
  </si>
  <si>
    <t xml:space="preserve">Rate </t>
  </si>
  <si>
    <t>Utilities</t>
  </si>
  <si>
    <t>% Returned</t>
  </si>
  <si>
    <t>Requested Use</t>
  </si>
  <si>
    <t>Rate/Hour</t>
  </si>
  <si>
    <t>Cafeteria Worker Charge</t>
  </si>
  <si>
    <t xml:space="preserve">Total Fee </t>
  </si>
  <si>
    <t xml:space="preserve">Sub-Total </t>
  </si>
  <si>
    <t>Sound, Light, Stage, Crew, Ticket people</t>
  </si>
  <si>
    <t>Total (should equal the amount paid by user)</t>
  </si>
  <si>
    <t>Media Equipment (projector, CD player etc.)</t>
  </si>
  <si>
    <r>
      <t xml:space="preserve">Kitchen </t>
    </r>
    <r>
      <rPr>
        <b/>
        <sz val="8"/>
        <rFont val="Arial"/>
        <family val="2"/>
      </rPr>
      <t>(in addition to Cafeteria)</t>
    </r>
  </si>
  <si>
    <t>(list 1 hour only)</t>
  </si>
  <si>
    <t>School Equipment - (per use, per day)</t>
  </si>
  <si>
    <t>School Facilities - (per hour use)</t>
  </si>
  <si>
    <r>
      <t xml:space="preserve">Large Room </t>
    </r>
    <r>
      <rPr>
        <b/>
        <sz val="8"/>
        <rFont val="Arial"/>
        <family val="2"/>
      </rPr>
      <t xml:space="preserve">(library, cafeteria, Multipurpose room) </t>
    </r>
  </si>
  <si>
    <r>
      <t xml:space="preserve">Medium Room </t>
    </r>
    <r>
      <rPr>
        <b/>
        <sz val="8"/>
        <rFont val="Arial"/>
        <family val="2"/>
      </rPr>
      <t>(classroom, portable classroom)</t>
    </r>
  </si>
  <si>
    <r>
      <t xml:space="preserve">Small Room </t>
    </r>
    <r>
      <rPr>
        <b/>
        <sz val="8"/>
        <rFont val="Arial"/>
        <family val="2"/>
      </rPr>
      <t>(teacher workroom)</t>
    </r>
  </si>
  <si>
    <t>Middle School Gymnasium</t>
  </si>
  <si>
    <t>Shower/locker Rooms Only</t>
  </si>
  <si>
    <t>Facility Use Per Hour Charge Sheet For Category II Users</t>
  </si>
  <si>
    <t>Competitive Football Stadium (Day Use)</t>
  </si>
  <si>
    <t>Competitive Football Stadium (Night Use)</t>
  </si>
  <si>
    <t>Competitive Baseball/Softball Game Field (Day Use)</t>
  </si>
  <si>
    <t>Competitive Baseball/Softball Game Field (Night Use)</t>
  </si>
  <si>
    <t>Technical Director or Other Assigned Staff Charge</t>
  </si>
  <si>
    <t>(Hourly Rate + 1/2 Hourly Rate) x fringe benefit</t>
  </si>
  <si>
    <t>(Rate) x fringe benefit</t>
  </si>
  <si>
    <t>Disbursement of Facility Use Funds</t>
  </si>
  <si>
    <r>
      <t xml:space="preserve">For-Profit and Adult Non-Profit Org. </t>
    </r>
    <r>
      <rPr>
        <b/>
        <sz val="8"/>
        <rFont val="Arial"/>
        <family val="2"/>
      </rPr>
      <t>(up to 5 hrs per day)</t>
    </r>
  </si>
  <si>
    <r>
      <t xml:space="preserve">For-Profit and Adult non-Profit Org. </t>
    </r>
    <r>
      <rPr>
        <b/>
        <sz val="8"/>
        <rFont val="Arial"/>
        <family val="2"/>
      </rPr>
      <t>(&gt; 5 hrs per day up to 12 hrs)</t>
    </r>
  </si>
  <si>
    <r>
      <t xml:space="preserve">Youth Related Non-Profit Org. </t>
    </r>
    <r>
      <rPr>
        <b/>
        <sz val="8"/>
        <rFont val="Arial"/>
        <family val="2"/>
      </rPr>
      <t>(up to 5 hrs per day)</t>
    </r>
  </si>
  <si>
    <r>
      <t xml:space="preserve">Youth Related Non-Profit Org. </t>
    </r>
    <r>
      <rPr>
        <b/>
        <sz val="8"/>
        <rFont val="Arial"/>
        <family val="2"/>
      </rPr>
      <t>(&gt; 5 hrs per day up to 12 hrs)</t>
    </r>
  </si>
  <si>
    <t>High School Gymnasium/Large Auditorium w/Stage</t>
  </si>
  <si>
    <r>
      <rPr>
        <b/>
        <sz val="10"/>
        <rFont val="Arial"/>
        <family val="2"/>
      </rPr>
      <t>Fog Machine/Snow Machine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(list 1 for each)</t>
    </r>
  </si>
  <si>
    <r>
      <rPr>
        <b/>
        <sz val="10"/>
        <rFont val="Arial"/>
        <family val="2"/>
      </rPr>
      <t xml:space="preserve">Hazer </t>
    </r>
    <r>
      <rPr>
        <b/>
        <sz val="8"/>
        <rFont val="Arial"/>
        <family val="2"/>
      </rPr>
      <t>(list 1 for each)</t>
    </r>
  </si>
  <si>
    <r>
      <rPr>
        <b/>
        <u/>
        <sz val="10"/>
        <rFont val="Arial"/>
        <family val="2"/>
      </rPr>
      <t>Intelligent Light</t>
    </r>
    <r>
      <rPr>
        <b/>
        <u/>
        <sz val="9"/>
        <rFont val="Arial"/>
        <family val="2"/>
      </rPr>
      <t xml:space="preserve"> </t>
    </r>
    <r>
      <rPr>
        <b/>
        <u/>
        <sz val="8"/>
        <rFont val="Arial"/>
        <family val="2"/>
      </rPr>
      <t>(list 1 for each)</t>
    </r>
  </si>
  <si>
    <r>
      <t xml:space="preserve">Maintenance Department              </t>
    </r>
    <r>
      <rPr>
        <sz val="10"/>
        <rFont val="Arial"/>
        <family val="2"/>
      </rPr>
      <t xml:space="preserve">                   </t>
    </r>
    <r>
      <rPr>
        <sz val="8"/>
        <rFont val="Arial"/>
        <family val="2"/>
      </rPr>
      <t>100.9562.001002.8100.511.000</t>
    </r>
  </si>
  <si>
    <r>
      <t xml:space="preserve">School/Department Utility Budget                   </t>
    </r>
    <r>
      <rPr>
        <sz val="8"/>
        <rFont val="Arial"/>
        <family val="2"/>
      </rPr>
      <t>100.XXXX.001992.7900.430.000</t>
    </r>
  </si>
  <si>
    <r>
      <t xml:space="preserve">Performing Arts Student Labor                       </t>
    </r>
    <r>
      <rPr>
        <sz val="8"/>
        <rFont val="Arial"/>
        <family val="2"/>
      </rPr>
      <t>100.XXXX.011052.7900.168.000</t>
    </r>
  </si>
  <si>
    <r>
      <t xml:space="preserve">District Funds                                                   </t>
    </r>
    <r>
      <rPr>
        <sz val="8"/>
        <rFont val="Arial"/>
        <family val="2"/>
      </rPr>
      <t>100.       .011048.3425.</t>
    </r>
  </si>
  <si>
    <r>
      <t xml:space="preserve">District Labor Budget                                       </t>
    </r>
    <r>
      <rPr>
        <sz val="8"/>
        <rFont val="Arial"/>
        <family val="2"/>
      </rPr>
      <t>100.XXXX.001991.7900.162.000</t>
    </r>
  </si>
  <si>
    <t xml:space="preserve">Facility Type Desired: </t>
  </si>
  <si>
    <r>
      <t xml:space="preserve">Parking Area Use Only </t>
    </r>
    <r>
      <rPr>
        <b/>
        <sz val="8"/>
        <rFont val="Arial"/>
        <family val="2"/>
      </rPr>
      <t>(list 1 for reqested use per day)</t>
    </r>
  </si>
  <si>
    <r>
      <t xml:space="preserve">Practice Fields </t>
    </r>
    <r>
      <rPr>
        <b/>
        <sz val="8"/>
        <rFont val="Arial"/>
        <family val="2"/>
      </rPr>
      <t>(football, soccer, baseball, etc.) (list 1 for reqested use per day)</t>
    </r>
  </si>
  <si>
    <r>
      <t xml:space="preserve">Tennis/Basketball Courts Outside </t>
    </r>
    <r>
      <rPr>
        <b/>
        <sz val="8"/>
        <rFont val="Arial"/>
        <family val="2"/>
      </rPr>
      <t>(list 1 for requested use per day)</t>
    </r>
  </si>
  <si>
    <r>
      <t xml:space="preserve">Swimming Pool </t>
    </r>
    <r>
      <rPr>
        <b/>
        <u/>
        <sz val="8"/>
        <rFont val="Arial"/>
        <family val="2"/>
      </rPr>
      <t>(per hour</t>
    </r>
    <r>
      <rPr>
        <u/>
        <sz val="8"/>
        <rFont val="Arial"/>
        <family val="2"/>
      </rPr>
      <t>)</t>
    </r>
  </si>
  <si>
    <r>
      <t xml:space="preserve">Specialty Theatre Facilities Only - (per day) 
</t>
    </r>
    <r>
      <rPr>
        <b/>
        <i/>
        <u/>
        <sz val="12"/>
        <rFont val="Arial"/>
        <family val="2"/>
      </rPr>
      <t>(BHS, CBJSH, EGHS, MIHS, SHS &amp; THS Only)</t>
    </r>
  </si>
  <si>
    <r>
      <t xml:space="preserve">Piano/Elec/Choral Riser/Orc Shell/Stage Mon </t>
    </r>
    <r>
      <rPr>
        <b/>
        <sz val="8"/>
        <rFont val="Arial"/>
        <family val="2"/>
      </rPr>
      <t>(list 1 for each)</t>
    </r>
    <r>
      <rPr>
        <b/>
        <sz val="10"/>
        <rFont val="Arial"/>
        <family val="2"/>
      </rPr>
      <t xml:space="preserve"> </t>
    </r>
  </si>
  <si>
    <r>
      <t xml:space="preserve">Wireless Microphone </t>
    </r>
    <r>
      <rPr>
        <b/>
        <sz val="8"/>
        <rFont val="Arial"/>
        <family val="2"/>
      </rPr>
      <t>(list 1 for each)</t>
    </r>
  </si>
  <si>
    <r>
      <rPr>
        <b/>
        <sz val="10"/>
        <rFont val="Arial"/>
        <family val="2"/>
      </rPr>
      <t>Follow Spot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(list 1 for each)</t>
    </r>
  </si>
  <si>
    <r>
      <t>Projection Screen</t>
    </r>
    <r>
      <rPr>
        <b/>
        <sz val="8"/>
        <rFont val="Arial"/>
        <family val="2"/>
      </rPr>
      <t xml:space="preserve"> (list 1 for each)</t>
    </r>
  </si>
  <si>
    <r>
      <t>Time in and out of Building</t>
    </r>
    <r>
      <rPr>
        <sz val="10"/>
        <rFont val="Arial"/>
        <family val="2"/>
      </rPr>
      <t xml:space="preserve">: </t>
    </r>
  </si>
  <si>
    <t xml:space="preserve">School Name: </t>
  </si>
  <si>
    <t xml:space="preserve">Organization: </t>
  </si>
  <si>
    <r>
      <t>Date(s) of Use:</t>
    </r>
    <r>
      <rPr>
        <sz val="10"/>
        <rFont val="Arial"/>
        <family val="2"/>
      </rPr>
      <t xml:space="preserve"> </t>
    </r>
  </si>
  <si>
    <r>
      <t xml:space="preserve">District Funds                                                    </t>
    </r>
    <r>
      <rPr>
        <sz val="8"/>
        <rFont val="Arial"/>
        <family val="2"/>
      </rPr>
      <t>100.       .011048.3425.</t>
    </r>
  </si>
  <si>
    <r>
      <t xml:space="preserve">Adm. Labor Budget                                           </t>
    </r>
    <r>
      <rPr>
        <sz val="8"/>
        <rFont val="Arial"/>
        <family val="2"/>
      </rPr>
      <t>100.XXXX.001922.7300.112.000</t>
    </r>
  </si>
  <si>
    <r>
      <t>Non-Administrator Charge</t>
    </r>
    <r>
      <rPr>
        <b/>
        <i/>
        <u/>
        <sz val="10"/>
        <rFont val="Arial"/>
        <family val="2"/>
      </rPr>
      <t xml:space="preserve"> (BFT/Non-Bargaining &amp; 1010 Support Staff Only)</t>
    </r>
  </si>
  <si>
    <r>
      <t xml:space="preserve">School / Department                                       </t>
    </r>
    <r>
      <rPr>
        <sz val="8"/>
        <rFont val="Arial"/>
        <family val="2"/>
      </rPr>
      <t>100.XXXX.011048.7900.511.000</t>
    </r>
  </si>
  <si>
    <r>
      <t xml:space="preserve">Performing Arts Center Supply                        </t>
    </r>
    <r>
      <rPr>
        <sz val="8"/>
        <rFont val="Arial"/>
        <family val="2"/>
      </rPr>
      <t>100.XXXX.011048.7900.511.000</t>
    </r>
  </si>
  <si>
    <r>
      <t xml:space="preserve">Non-Adm. Labor Budget                                 </t>
    </r>
    <r>
      <rPr>
        <sz val="8"/>
        <rFont val="Arial"/>
        <family val="2"/>
      </rPr>
      <t>100.XXXX.001922.7300.162.000</t>
    </r>
  </si>
  <si>
    <t>Rev. 05/25/22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</si>
</sst>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44" fontId="6" fillId="0" borderId="0" xfId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44" fontId="6" fillId="0" borderId="0" xfId="1" applyFont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4" fontId="4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4" fontId="1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44" fontId="0" fillId="0" borderId="0" xfId="1" applyFont="1" applyAlignment="1" applyProtection="1"/>
    <xf numFmtId="0" fontId="3" fillId="0" borderId="1" xfId="0" applyFont="1" applyBorder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3" fillId="0" borderId="0" xfId="0" applyFont="1" applyAlignment="1">
      <alignment horizontal="left" vertical="center"/>
    </xf>
    <xf numFmtId="44" fontId="6" fillId="0" borderId="0" xfId="1" applyFont="1" applyAlignment="1" applyProtection="1"/>
    <xf numFmtId="44" fontId="2" fillId="0" borderId="0" xfId="0" applyNumberFormat="1" applyFont="1" applyAlignment="1" applyProtection="1"/>
    <xf numFmtId="44" fontId="2" fillId="0" borderId="1" xfId="0" applyNumberFormat="1" applyFont="1" applyBorder="1" applyAlignment="1" applyProtection="1"/>
    <xf numFmtId="44" fontId="6" fillId="0" borderId="0" xfId="1" applyFont="1" applyAlignment="1" applyProtection="1">
      <protection locked="0"/>
    </xf>
    <xf numFmtId="44" fontId="2" fillId="0" borderId="0" xfId="1" applyFont="1" applyAlignment="1" applyProtection="1"/>
    <xf numFmtId="44" fontId="9" fillId="0" borderId="1" xfId="0" applyNumberFormat="1" applyFont="1" applyBorder="1" applyAlignment="1" applyProtection="1"/>
    <xf numFmtId="44" fontId="0" fillId="0" borderId="0" xfId="0" applyNumberFormat="1" applyAlignment="1" applyProtection="1"/>
    <xf numFmtId="44" fontId="6" fillId="0" borderId="0" xfId="0" applyNumberFormat="1" applyFont="1" applyAlignment="1" applyProtection="1"/>
    <xf numFmtId="0" fontId="0" fillId="0" borderId="0" xfId="0" applyAlignment="1"/>
    <xf numFmtId="44" fontId="13" fillId="0" borderId="0" xfId="0" applyNumberFormat="1" applyFont="1" applyAlignment="1" applyProtection="1">
      <alignment vertical="center"/>
    </xf>
    <xf numFmtId="44" fontId="14" fillId="0" borderId="0" xfId="1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44" fontId="12" fillId="0" borderId="0" xfId="1" applyFont="1" applyAlignment="1" applyProtection="1">
      <alignment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>
      <alignment horizontal="left" vertical="center"/>
    </xf>
    <xf numFmtId="44" fontId="6" fillId="0" borderId="0" xfId="1" applyFont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44" fontId="6" fillId="0" borderId="0" xfId="1" applyNumberFormat="1" applyFont="1" applyAlignment="1" applyProtection="1">
      <alignment vertical="center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44" fontId="14" fillId="0" borderId="0" xfId="1" applyNumberFormat="1" applyFont="1" applyAlignment="1" applyProtection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 applyProtection="1"/>
    <xf numFmtId="0" fontId="8" fillId="0" borderId="0" xfId="0" applyFont="1" applyAlignment="1" applyProtection="1">
      <alignment horizontal="left" vertical="center"/>
    </xf>
    <xf numFmtId="44" fontId="1" fillId="0" borderId="0" xfId="1" applyFont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tabSelected="1" workbookViewId="0">
      <selection activeCell="A80" sqref="A80"/>
    </sheetView>
  </sheetViews>
  <sheetFormatPr defaultColWidth="9.28515625" defaultRowHeight="12.75" x14ac:dyDescent="0.2"/>
  <cols>
    <col min="1" max="1" width="66.42578125" style="1" customWidth="1"/>
    <col min="2" max="2" width="9.28515625" style="1" customWidth="1"/>
    <col min="3" max="3" width="8.7109375" style="1" customWidth="1"/>
    <col min="4" max="4" width="13.5703125" style="1" customWidth="1"/>
    <col min="5" max="5" width="15.28515625" style="1" customWidth="1"/>
    <col min="6" max="6" width="14.28515625" style="1" bestFit="1" customWidth="1"/>
    <col min="7" max="9" width="9.28515625" style="1"/>
    <col min="10" max="10" width="10.7109375" style="1" bestFit="1" customWidth="1"/>
    <col min="11" max="11" width="11.42578125" style="1" customWidth="1"/>
    <col min="12" max="16384" width="9.28515625" style="1"/>
  </cols>
  <sheetData>
    <row r="1" spans="1:6" x14ac:dyDescent="0.2">
      <c r="A1" s="2"/>
      <c r="B1" s="2" t="s">
        <v>28</v>
      </c>
      <c r="C1" s="2"/>
    </row>
    <row r="2" spans="1:6" ht="9.6" customHeight="1" x14ac:dyDescent="0.2">
      <c r="A2" s="2"/>
      <c r="B2" s="2"/>
      <c r="C2" s="2"/>
      <c r="D2" s="2"/>
    </row>
    <row r="3" spans="1:6" x14ac:dyDescent="0.2">
      <c r="A3" s="20" t="s">
        <v>61</v>
      </c>
      <c r="B3" s="2"/>
      <c r="C3" s="20" t="s">
        <v>63</v>
      </c>
    </row>
    <row r="4" spans="1:6" x14ac:dyDescent="0.2">
      <c r="A4" s="20" t="s">
        <v>62</v>
      </c>
      <c r="C4" s="20" t="s">
        <v>60</v>
      </c>
    </row>
    <row r="5" spans="1:6" ht="13.5" thickBot="1" x14ac:dyDescent="0.25">
      <c r="A5" s="61" t="s">
        <v>50</v>
      </c>
      <c r="B5" s="62"/>
      <c r="C5" s="63"/>
      <c r="D5" s="62"/>
      <c r="E5" s="62"/>
      <c r="F5" s="62"/>
    </row>
    <row r="6" spans="1:6" ht="4.9000000000000004" customHeight="1" x14ac:dyDescent="0.2">
      <c r="A6" s="67"/>
      <c r="B6" s="25"/>
      <c r="C6" s="68"/>
      <c r="D6" s="25"/>
      <c r="E6" s="25"/>
      <c r="F6" s="25"/>
    </row>
    <row r="7" spans="1:6" s="25" customFormat="1" x14ac:dyDescent="0.2">
      <c r="A7" s="23" t="s">
        <v>22</v>
      </c>
      <c r="B7" s="24" t="s">
        <v>8</v>
      </c>
      <c r="C7" s="24" t="s">
        <v>9</v>
      </c>
      <c r="D7" s="24" t="s">
        <v>1</v>
      </c>
      <c r="E7" s="24" t="s">
        <v>11</v>
      </c>
      <c r="F7" s="26" t="s">
        <v>0</v>
      </c>
    </row>
    <row r="8" spans="1:6" x14ac:dyDescent="0.2">
      <c r="A8" s="7" t="s">
        <v>25</v>
      </c>
      <c r="B8" s="37">
        <v>13.2</v>
      </c>
      <c r="C8" s="37">
        <v>18.900000000000002</v>
      </c>
      <c r="D8" s="42">
        <f>SUM(B8+C8)</f>
        <v>32.1</v>
      </c>
      <c r="E8" s="18">
        <v>0</v>
      </c>
      <c r="F8" s="42">
        <f t="shared" ref="F8:F22" si="0">SUM(D8*E8)</f>
        <v>0</v>
      </c>
    </row>
    <row r="9" spans="1:6" x14ac:dyDescent="0.2">
      <c r="A9" s="7" t="s">
        <v>24</v>
      </c>
      <c r="B9" s="37">
        <v>18</v>
      </c>
      <c r="C9" s="37">
        <v>18.900000000000002</v>
      </c>
      <c r="D9" s="42">
        <f t="shared" ref="D9:D22" si="1">SUM(B9+C9)</f>
        <v>36.900000000000006</v>
      </c>
      <c r="E9" s="18">
        <v>0</v>
      </c>
      <c r="F9" s="42">
        <f t="shared" si="0"/>
        <v>0</v>
      </c>
    </row>
    <row r="10" spans="1:6" x14ac:dyDescent="0.2">
      <c r="A10" s="7" t="s">
        <v>23</v>
      </c>
      <c r="B10" s="37">
        <v>28.799999999999997</v>
      </c>
      <c r="C10" s="37">
        <v>18.900000000000002</v>
      </c>
      <c r="D10" s="42">
        <f t="shared" si="1"/>
        <v>47.7</v>
      </c>
      <c r="E10" s="18">
        <v>0</v>
      </c>
      <c r="F10" s="42">
        <f t="shared" si="0"/>
        <v>0</v>
      </c>
    </row>
    <row r="11" spans="1:6" x14ac:dyDescent="0.2">
      <c r="A11" s="7" t="s">
        <v>26</v>
      </c>
      <c r="B11" s="37">
        <v>36</v>
      </c>
      <c r="C11" s="37">
        <v>22.05</v>
      </c>
      <c r="D11" s="42">
        <f t="shared" si="1"/>
        <v>58.05</v>
      </c>
      <c r="E11" s="18">
        <v>0</v>
      </c>
      <c r="F11" s="42">
        <f t="shared" si="0"/>
        <v>0</v>
      </c>
    </row>
    <row r="12" spans="1:6" x14ac:dyDescent="0.2">
      <c r="A12" s="7" t="s">
        <v>41</v>
      </c>
      <c r="B12" s="37">
        <v>42</v>
      </c>
      <c r="C12" s="37">
        <v>22.05</v>
      </c>
      <c r="D12" s="42">
        <f t="shared" si="1"/>
        <v>64.05</v>
      </c>
      <c r="E12" s="18">
        <v>0</v>
      </c>
      <c r="F12" s="42">
        <f t="shared" si="0"/>
        <v>0</v>
      </c>
    </row>
    <row r="13" spans="1:6" x14ac:dyDescent="0.2">
      <c r="A13" s="7" t="s">
        <v>29</v>
      </c>
      <c r="B13" s="37">
        <v>43.199999999999996</v>
      </c>
      <c r="C13" s="37">
        <v>0</v>
      </c>
      <c r="D13" s="42">
        <f t="shared" si="1"/>
        <v>43.199999999999996</v>
      </c>
      <c r="E13" s="18">
        <v>0</v>
      </c>
      <c r="F13" s="42">
        <f t="shared" si="0"/>
        <v>0</v>
      </c>
    </row>
    <row r="14" spans="1:6" x14ac:dyDescent="0.2">
      <c r="A14" s="7" t="s">
        <v>30</v>
      </c>
      <c r="B14" s="37">
        <v>43.199999999999996</v>
      </c>
      <c r="C14" s="37">
        <v>36.75</v>
      </c>
      <c r="D14" s="42">
        <f t="shared" si="1"/>
        <v>79.949999999999989</v>
      </c>
      <c r="E14" s="18">
        <v>0</v>
      </c>
      <c r="F14" s="42">
        <f t="shared" si="0"/>
        <v>0</v>
      </c>
    </row>
    <row r="15" spans="1:6" x14ac:dyDescent="0.2">
      <c r="A15" s="7" t="s">
        <v>31</v>
      </c>
      <c r="B15" s="37">
        <v>39.6</v>
      </c>
      <c r="C15" s="37">
        <v>0</v>
      </c>
      <c r="D15" s="42">
        <f t="shared" si="1"/>
        <v>39.6</v>
      </c>
      <c r="E15" s="18">
        <v>0</v>
      </c>
      <c r="F15" s="42">
        <f t="shared" si="0"/>
        <v>0</v>
      </c>
    </row>
    <row r="16" spans="1:6" x14ac:dyDescent="0.2">
      <c r="A16" s="7" t="s">
        <v>32</v>
      </c>
      <c r="B16" s="37">
        <v>39.6</v>
      </c>
      <c r="C16" s="37">
        <v>36.75</v>
      </c>
      <c r="D16" s="42">
        <f t="shared" si="1"/>
        <v>76.349999999999994</v>
      </c>
      <c r="E16" s="18">
        <v>0</v>
      </c>
      <c r="F16" s="42">
        <f t="shared" si="0"/>
        <v>0</v>
      </c>
    </row>
    <row r="17" spans="1:6" x14ac:dyDescent="0.2">
      <c r="A17" s="7" t="s">
        <v>52</v>
      </c>
      <c r="B17" s="37">
        <v>18</v>
      </c>
      <c r="C17" s="37">
        <v>0</v>
      </c>
      <c r="D17" s="42">
        <f t="shared" si="1"/>
        <v>18</v>
      </c>
      <c r="E17" s="18">
        <v>0</v>
      </c>
      <c r="F17" s="42">
        <f t="shared" si="0"/>
        <v>0</v>
      </c>
    </row>
    <row r="18" spans="1:6" x14ac:dyDescent="0.2">
      <c r="A18" s="7" t="s">
        <v>53</v>
      </c>
      <c r="B18" s="37">
        <v>18</v>
      </c>
      <c r="C18" s="37">
        <v>0</v>
      </c>
      <c r="D18" s="42">
        <f t="shared" si="1"/>
        <v>18</v>
      </c>
      <c r="E18" s="18">
        <v>0</v>
      </c>
      <c r="F18" s="42">
        <f t="shared" si="0"/>
        <v>0</v>
      </c>
    </row>
    <row r="19" spans="1:6" x14ac:dyDescent="0.2">
      <c r="A19" s="7" t="s">
        <v>51</v>
      </c>
      <c r="B19" s="37">
        <v>30</v>
      </c>
      <c r="C19" s="37">
        <v>0</v>
      </c>
      <c r="D19" s="42">
        <f t="shared" si="1"/>
        <v>30</v>
      </c>
      <c r="E19" s="18">
        <v>0</v>
      </c>
      <c r="F19" s="42">
        <f t="shared" si="0"/>
        <v>0</v>
      </c>
    </row>
    <row r="20" spans="1:6" x14ac:dyDescent="0.2">
      <c r="A20" s="7" t="s">
        <v>27</v>
      </c>
      <c r="B20" s="37">
        <v>14.399999999999999</v>
      </c>
      <c r="C20" s="37">
        <v>5.25</v>
      </c>
      <c r="D20" s="42">
        <f t="shared" si="1"/>
        <v>19.649999999999999</v>
      </c>
      <c r="E20" s="18">
        <v>0</v>
      </c>
      <c r="F20" s="42">
        <f t="shared" si="0"/>
        <v>0</v>
      </c>
    </row>
    <row r="21" spans="1:6" x14ac:dyDescent="0.2">
      <c r="A21" s="7" t="s">
        <v>19</v>
      </c>
      <c r="B21" s="37">
        <v>18</v>
      </c>
      <c r="C21" s="37">
        <v>12.600000000000001</v>
      </c>
      <c r="D21" s="42">
        <f t="shared" si="1"/>
        <v>30.6</v>
      </c>
      <c r="E21" s="18">
        <v>0</v>
      </c>
      <c r="F21" s="42">
        <f t="shared" si="0"/>
        <v>0</v>
      </c>
    </row>
    <row r="22" spans="1:6" ht="14.45" customHeight="1" x14ac:dyDescent="0.2">
      <c r="A22" s="8" t="s">
        <v>54</v>
      </c>
      <c r="B22" s="51">
        <v>3.5999999999999996</v>
      </c>
      <c r="C22" s="51">
        <v>10.5</v>
      </c>
      <c r="D22" s="50">
        <f t="shared" si="1"/>
        <v>14.1</v>
      </c>
      <c r="E22" s="52">
        <v>0</v>
      </c>
      <c r="F22" s="50">
        <f t="shared" si="0"/>
        <v>0</v>
      </c>
    </row>
    <row r="23" spans="1:6" ht="13.15" customHeight="1" thickBot="1" x14ac:dyDescent="0.25">
      <c r="A23" s="15" t="s">
        <v>15</v>
      </c>
      <c r="B23" s="16"/>
      <c r="C23" s="16"/>
      <c r="D23" s="16"/>
      <c r="E23" s="16"/>
      <c r="F23" s="43">
        <f>SUM(F8:F22)</f>
        <v>0</v>
      </c>
    </row>
    <row r="24" spans="1:6" ht="16.350000000000001" customHeight="1" thickTop="1" x14ac:dyDescent="0.2">
      <c r="A24" s="8" t="s">
        <v>21</v>
      </c>
      <c r="B24" s="4" t="s">
        <v>8</v>
      </c>
      <c r="C24" s="4" t="s">
        <v>9</v>
      </c>
      <c r="D24" s="4" t="s">
        <v>1</v>
      </c>
      <c r="E24" s="4" t="s">
        <v>11</v>
      </c>
      <c r="F24" s="29" t="s">
        <v>0</v>
      </c>
    </row>
    <row r="25" spans="1:6" x14ac:dyDescent="0.2">
      <c r="E25" s="2" t="s">
        <v>20</v>
      </c>
      <c r="F25" s="27"/>
    </row>
    <row r="26" spans="1:6" x14ac:dyDescent="0.2">
      <c r="A26" s="7" t="s">
        <v>2</v>
      </c>
      <c r="B26" s="37">
        <v>15.6</v>
      </c>
      <c r="C26" s="37">
        <v>2.1</v>
      </c>
      <c r="D26" s="42">
        <f>SUM(B26+C26)</f>
        <v>17.7</v>
      </c>
      <c r="E26" s="18">
        <v>0</v>
      </c>
      <c r="F26" s="42">
        <f>SUM(D26*E26)</f>
        <v>0</v>
      </c>
    </row>
    <row r="27" spans="1:6" x14ac:dyDescent="0.2">
      <c r="A27" s="7" t="s">
        <v>3</v>
      </c>
      <c r="B27" s="37">
        <v>15.6</v>
      </c>
      <c r="C27" s="37">
        <v>2.1</v>
      </c>
      <c r="D27" s="42">
        <f>SUM(B27+C27)</f>
        <v>17.7</v>
      </c>
      <c r="E27" s="18">
        <v>0</v>
      </c>
      <c r="F27" s="42">
        <f>SUM(D27*E27)</f>
        <v>0</v>
      </c>
    </row>
    <row r="28" spans="1:6" x14ac:dyDescent="0.2">
      <c r="A28" s="7" t="s">
        <v>18</v>
      </c>
      <c r="B28" s="37">
        <v>4.8</v>
      </c>
      <c r="C28" s="37">
        <v>1.05</v>
      </c>
      <c r="D28" s="42">
        <f>SUM(B28+C28)</f>
        <v>5.85</v>
      </c>
      <c r="E28" s="18">
        <v>0</v>
      </c>
      <c r="F28" s="42">
        <f>SUM(D28*E28)</f>
        <v>0</v>
      </c>
    </row>
    <row r="29" spans="1:6" ht="15" x14ac:dyDescent="0.2">
      <c r="A29" s="40" t="s">
        <v>4</v>
      </c>
      <c r="B29" s="53">
        <v>9.6</v>
      </c>
      <c r="C29" s="53">
        <v>2.1</v>
      </c>
      <c r="D29" s="50">
        <f>SUM(B29+C29)</f>
        <v>11.7</v>
      </c>
      <c r="E29" s="52">
        <v>0</v>
      </c>
      <c r="F29" s="50">
        <f>SUM(D29*E29)</f>
        <v>0</v>
      </c>
    </row>
    <row r="30" spans="1:6" ht="13.5" thickBot="1" x14ac:dyDescent="0.25">
      <c r="A30" s="15" t="s">
        <v>15</v>
      </c>
      <c r="B30" s="36"/>
      <c r="C30" s="36"/>
      <c r="D30" s="36"/>
      <c r="E30" s="16"/>
      <c r="F30" s="43">
        <f>SUM(F26:F29)</f>
        <v>0</v>
      </c>
    </row>
    <row r="31" spans="1:6" ht="4.9000000000000004" customHeight="1" thickTop="1" x14ac:dyDescent="0.2">
      <c r="A31" s="68"/>
      <c r="B31" s="69"/>
      <c r="C31" s="69"/>
      <c r="D31" s="69"/>
      <c r="E31" s="70"/>
      <c r="F31" s="71"/>
    </row>
    <row r="32" spans="1:6" ht="27.75" x14ac:dyDescent="0.2">
      <c r="A32" s="54" t="s">
        <v>55</v>
      </c>
      <c r="B32" s="4" t="s">
        <v>8</v>
      </c>
      <c r="C32" s="4" t="s">
        <v>9</v>
      </c>
      <c r="D32" s="4" t="s">
        <v>1</v>
      </c>
      <c r="E32" s="4" t="s">
        <v>11</v>
      </c>
      <c r="F32" s="29" t="s">
        <v>0</v>
      </c>
    </row>
    <row r="33" spans="1:6" x14ac:dyDescent="0.2">
      <c r="A33" s="35" t="s">
        <v>37</v>
      </c>
      <c r="B33" s="37">
        <v>165</v>
      </c>
      <c r="C33" s="37">
        <v>26.25</v>
      </c>
      <c r="D33" s="42">
        <f>SUM(B33:C33)</f>
        <v>191.25</v>
      </c>
      <c r="E33" s="18">
        <v>0</v>
      </c>
      <c r="F33" s="42">
        <f t="shared" ref="F33:F39" si="2">SUM(D33*E33)</f>
        <v>0</v>
      </c>
    </row>
    <row r="34" spans="1:6" x14ac:dyDescent="0.2">
      <c r="A34" s="35" t="s">
        <v>38</v>
      </c>
      <c r="B34" s="37">
        <v>825.00000000000011</v>
      </c>
      <c r="C34" s="37">
        <v>157.5</v>
      </c>
      <c r="D34" s="42">
        <f>SUM(B34:C34)</f>
        <v>982.50000000000011</v>
      </c>
      <c r="E34" s="18">
        <v>0</v>
      </c>
      <c r="F34" s="42">
        <f t="shared" si="2"/>
        <v>0</v>
      </c>
    </row>
    <row r="35" spans="1:6" x14ac:dyDescent="0.2">
      <c r="A35" s="35" t="s">
        <v>39</v>
      </c>
      <c r="B35" s="37">
        <v>82.5</v>
      </c>
      <c r="C35" s="37">
        <v>26.25</v>
      </c>
      <c r="D35" s="42">
        <f>SUM(B35:C35)</f>
        <v>108.75</v>
      </c>
      <c r="E35" s="18">
        <v>0</v>
      </c>
      <c r="F35" s="42">
        <f t="shared" si="2"/>
        <v>0</v>
      </c>
    </row>
    <row r="36" spans="1:6" x14ac:dyDescent="0.2">
      <c r="A36" s="35" t="s">
        <v>40</v>
      </c>
      <c r="B36" s="37">
        <v>412.50000000000006</v>
      </c>
      <c r="C36" s="37">
        <v>131.25</v>
      </c>
      <c r="D36" s="42">
        <f>SUM(B36:C36)</f>
        <v>543.75</v>
      </c>
      <c r="E36" s="18">
        <v>0</v>
      </c>
      <c r="F36" s="42">
        <f t="shared" si="2"/>
        <v>0</v>
      </c>
    </row>
    <row r="37" spans="1:6" x14ac:dyDescent="0.2">
      <c r="A37" s="7" t="s">
        <v>16</v>
      </c>
      <c r="B37" s="41">
        <v>14.3</v>
      </c>
      <c r="C37" s="22">
        <v>0</v>
      </c>
      <c r="D37" s="42">
        <f>SUM(B37)</f>
        <v>14.3</v>
      </c>
      <c r="E37" s="19">
        <v>0</v>
      </c>
      <c r="F37" s="42">
        <f>SUM(D37*E37)</f>
        <v>0</v>
      </c>
    </row>
    <row r="38" spans="1:6" x14ac:dyDescent="0.2">
      <c r="A38" s="56" t="s">
        <v>56</v>
      </c>
      <c r="B38" s="57">
        <v>27.500000000000004</v>
      </c>
      <c r="C38" s="22">
        <v>0</v>
      </c>
      <c r="D38" s="58">
        <f>SUM(B38)</f>
        <v>27.500000000000004</v>
      </c>
      <c r="E38" s="64">
        <v>0</v>
      </c>
      <c r="F38" s="58">
        <f t="shared" si="2"/>
        <v>0</v>
      </c>
    </row>
    <row r="39" spans="1:6" x14ac:dyDescent="0.2">
      <c r="A39" s="56" t="s">
        <v>57</v>
      </c>
      <c r="B39" s="57">
        <v>27.500000000000004</v>
      </c>
      <c r="C39" s="22">
        <v>2.1</v>
      </c>
      <c r="D39" s="58">
        <f>SUM(B39+C39)</f>
        <v>29.600000000000005</v>
      </c>
      <c r="E39" s="64">
        <v>0</v>
      </c>
      <c r="F39" s="58">
        <f t="shared" si="2"/>
        <v>0</v>
      </c>
    </row>
    <row r="40" spans="1:6" x14ac:dyDescent="0.2">
      <c r="A40" s="59" t="s">
        <v>58</v>
      </c>
      <c r="B40" s="60">
        <v>33</v>
      </c>
      <c r="C40" s="22">
        <v>2.625</v>
      </c>
      <c r="D40" s="58">
        <f>SUM(B40+C40)</f>
        <v>35.625</v>
      </c>
      <c r="E40" s="64">
        <v>0</v>
      </c>
      <c r="F40" s="58">
        <f>SUM(D40*E40)</f>
        <v>0</v>
      </c>
    </row>
    <row r="41" spans="1:6" x14ac:dyDescent="0.2">
      <c r="A41" s="59" t="s">
        <v>42</v>
      </c>
      <c r="B41" s="60">
        <v>44</v>
      </c>
      <c r="C41" s="22">
        <v>3.1500000000000004</v>
      </c>
      <c r="D41" s="58">
        <f>SUM(B41+C41)</f>
        <v>47.15</v>
      </c>
      <c r="E41" s="64">
        <v>0</v>
      </c>
      <c r="F41" s="58">
        <f>SUM(D41*E41)</f>
        <v>0</v>
      </c>
    </row>
    <row r="42" spans="1:6" x14ac:dyDescent="0.2">
      <c r="A42" s="56" t="s">
        <v>59</v>
      </c>
      <c r="B42" s="60">
        <v>33</v>
      </c>
      <c r="C42" s="22">
        <v>1.05</v>
      </c>
      <c r="D42" s="58">
        <f>SUM(B42+C42)</f>
        <v>34.049999999999997</v>
      </c>
      <c r="E42" s="64">
        <v>0</v>
      </c>
      <c r="F42" s="58">
        <f>SUM(D42*E42)</f>
        <v>0</v>
      </c>
    </row>
    <row r="43" spans="1:6" x14ac:dyDescent="0.2">
      <c r="A43" s="59" t="s">
        <v>43</v>
      </c>
      <c r="B43" s="60">
        <v>88</v>
      </c>
      <c r="C43" s="73">
        <v>0</v>
      </c>
      <c r="D43" s="58">
        <v>80</v>
      </c>
      <c r="E43" s="64">
        <v>0</v>
      </c>
      <c r="F43" s="58">
        <f>SUM(D43*E43)</f>
        <v>0</v>
      </c>
    </row>
    <row r="44" spans="1:6" ht="15" x14ac:dyDescent="0.2">
      <c r="A44" s="65" t="s">
        <v>44</v>
      </c>
      <c r="B44" s="66">
        <v>165</v>
      </c>
      <c r="C44" s="34">
        <v>0</v>
      </c>
      <c r="D44" s="50">
        <v>150</v>
      </c>
      <c r="E44" s="52">
        <v>0</v>
      </c>
      <c r="F44" s="50">
        <f>SUM(D44*E44)</f>
        <v>0</v>
      </c>
    </row>
    <row r="45" spans="1:6" ht="13.5" thickBot="1" x14ac:dyDescent="0.25">
      <c r="A45" s="15" t="s">
        <v>15</v>
      </c>
      <c r="B45" s="38"/>
      <c r="C45" s="38"/>
      <c r="D45" s="38"/>
      <c r="E45" s="17"/>
      <c r="F45" s="43">
        <f>SUM(F33:F44)</f>
        <v>0</v>
      </c>
    </row>
    <row r="46" spans="1:6" ht="6.6" customHeight="1" thickTop="1" x14ac:dyDescent="0.2">
      <c r="A46" s="9"/>
      <c r="F46" s="30"/>
    </row>
    <row r="47" spans="1:6" x14ac:dyDescent="0.2">
      <c r="A47" s="8" t="s">
        <v>5</v>
      </c>
      <c r="B47" s="8" t="s">
        <v>12</v>
      </c>
      <c r="C47" s="4"/>
      <c r="D47" s="4"/>
      <c r="E47" s="4" t="s">
        <v>11</v>
      </c>
      <c r="F47" s="29" t="s">
        <v>0</v>
      </c>
    </row>
    <row r="48" spans="1:6" x14ac:dyDescent="0.2">
      <c r="A48" s="7" t="s">
        <v>34</v>
      </c>
      <c r="B48" s="37">
        <v>38.556000000000004</v>
      </c>
      <c r="C48" s="3"/>
      <c r="D48" s="2"/>
      <c r="E48" s="18">
        <v>0</v>
      </c>
      <c r="F48" s="42">
        <f>SUM(B48*E48)</f>
        <v>0</v>
      </c>
    </row>
    <row r="49" spans="1:6" x14ac:dyDescent="0.2">
      <c r="A49" s="9"/>
      <c r="F49" s="30"/>
    </row>
    <row r="50" spans="1:6" x14ac:dyDescent="0.2">
      <c r="A50" s="8" t="s">
        <v>6</v>
      </c>
      <c r="B50" s="8" t="s">
        <v>12</v>
      </c>
      <c r="C50" s="4"/>
      <c r="D50" s="4"/>
      <c r="E50" s="4" t="s">
        <v>11</v>
      </c>
      <c r="F50" s="29" t="s">
        <v>0</v>
      </c>
    </row>
    <row r="51" spans="1:6" x14ac:dyDescent="0.2">
      <c r="A51" s="7" t="s">
        <v>35</v>
      </c>
      <c r="B51" s="41">
        <v>35.268000000000001</v>
      </c>
      <c r="C51" s="14"/>
      <c r="D51" s="2"/>
      <c r="E51" s="19">
        <v>0</v>
      </c>
      <c r="F51" s="42">
        <f>SUM(B51*E51)</f>
        <v>0</v>
      </c>
    </row>
    <row r="52" spans="1:6" x14ac:dyDescent="0.2">
      <c r="A52" s="7"/>
      <c r="B52" s="14"/>
      <c r="C52" s="14"/>
      <c r="D52" s="2"/>
      <c r="E52" s="11"/>
      <c r="F52" s="28"/>
    </row>
    <row r="53" spans="1:6" x14ac:dyDescent="0.2">
      <c r="A53" s="8" t="s">
        <v>66</v>
      </c>
      <c r="B53" s="8" t="s">
        <v>12</v>
      </c>
      <c r="C53" s="14"/>
      <c r="D53" s="2"/>
      <c r="E53" s="4" t="s">
        <v>11</v>
      </c>
      <c r="F53" s="29" t="s">
        <v>0</v>
      </c>
    </row>
    <row r="54" spans="1:6" x14ac:dyDescent="0.2">
      <c r="A54" s="7" t="s">
        <v>35</v>
      </c>
      <c r="B54" s="14">
        <v>22.956</v>
      </c>
      <c r="C54" s="14"/>
      <c r="D54" s="2"/>
      <c r="E54" s="19">
        <v>0</v>
      </c>
      <c r="F54" s="28">
        <f>SUM(B54*E54)</f>
        <v>0</v>
      </c>
    </row>
    <row r="55" spans="1:6" x14ac:dyDescent="0.2">
      <c r="A55" s="7"/>
      <c r="B55" s="14"/>
      <c r="C55" s="14"/>
      <c r="D55" s="2"/>
      <c r="E55" s="11"/>
      <c r="F55" s="28"/>
    </row>
    <row r="56" spans="1:6" x14ac:dyDescent="0.2">
      <c r="A56" s="8" t="s">
        <v>13</v>
      </c>
      <c r="B56" s="8" t="s">
        <v>12</v>
      </c>
      <c r="C56" s="14"/>
      <c r="D56" s="2"/>
      <c r="E56" s="4" t="s">
        <v>11</v>
      </c>
      <c r="F56" s="29" t="s">
        <v>0</v>
      </c>
    </row>
    <row r="57" spans="1:6" x14ac:dyDescent="0.2">
      <c r="A57" s="7" t="s">
        <v>34</v>
      </c>
      <c r="B57" s="44">
        <v>0</v>
      </c>
      <c r="C57" s="14"/>
      <c r="D57" s="2"/>
      <c r="E57" s="19">
        <v>0</v>
      </c>
      <c r="F57" s="45">
        <f>SUM(B57*E57)</f>
        <v>0</v>
      </c>
    </row>
    <row r="58" spans="1:6" x14ac:dyDescent="0.2">
      <c r="A58" s="7"/>
      <c r="B58" s="14"/>
      <c r="C58" s="14"/>
      <c r="D58" s="2"/>
      <c r="E58" s="11"/>
      <c r="F58" s="28"/>
    </row>
    <row r="59" spans="1:6" x14ac:dyDescent="0.2">
      <c r="A59" s="8" t="s">
        <v>33</v>
      </c>
      <c r="B59" s="8" t="s">
        <v>12</v>
      </c>
      <c r="C59" s="14"/>
      <c r="D59" s="2"/>
      <c r="E59" s="4" t="s">
        <v>11</v>
      </c>
      <c r="F59" s="29" t="s">
        <v>0</v>
      </c>
    </row>
    <row r="60" spans="1:6" x14ac:dyDescent="0.2">
      <c r="A60" s="7" t="s">
        <v>34</v>
      </c>
      <c r="B60" s="44">
        <v>0</v>
      </c>
      <c r="C60" s="14"/>
      <c r="D60" s="2"/>
      <c r="E60" s="19">
        <v>0</v>
      </c>
      <c r="F60" s="45">
        <f>SUM(B60*E60)</f>
        <v>0</v>
      </c>
    </row>
    <row r="62" spans="1:6" ht="15.75" thickBot="1" x14ac:dyDescent="0.3">
      <c r="A62" s="32" t="s">
        <v>7</v>
      </c>
      <c r="B62" s="33"/>
      <c r="C62" s="33"/>
      <c r="D62" s="33"/>
      <c r="E62" s="33"/>
      <c r="F62" s="46">
        <f>SUM(F23,F30,F45,F48,F51,F54,F57,F60,)</f>
        <v>0</v>
      </c>
    </row>
    <row r="63" spans="1:6" ht="9.1999999999999993" customHeight="1" thickTop="1" x14ac:dyDescent="0.25">
      <c r="A63" s="10"/>
      <c r="B63" s="6"/>
      <c r="C63" s="6"/>
      <c r="D63" s="6"/>
      <c r="E63" s="6"/>
      <c r="F63" s="31"/>
    </row>
    <row r="64" spans="1:6" ht="15.75" x14ac:dyDescent="0.25">
      <c r="A64" s="10"/>
      <c r="B64" s="5" t="s">
        <v>36</v>
      </c>
      <c r="C64" s="6"/>
      <c r="D64" s="6"/>
      <c r="E64" s="6"/>
      <c r="F64" s="31"/>
    </row>
    <row r="65" spans="1:6" ht="6.4" customHeight="1" x14ac:dyDescent="0.25">
      <c r="A65" s="10"/>
      <c r="B65" s="5"/>
      <c r="C65" s="6"/>
      <c r="D65" s="6"/>
      <c r="E65" s="6"/>
      <c r="F65" s="31"/>
    </row>
    <row r="66" spans="1:6" x14ac:dyDescent="0.2">
      <c r="D66" s="2" t="s">
        <v>14</v>
      </c>
      <c r="E66" s="2" t="s">
        <v>10</v>
      </c>
      <c r="F66" s="30" t="s">
        <v>1</v>
      </c>
    </row>
    <row r="67" spans="1:6" ht="7.9" customHeight="1" x14ac:dyDescent="0.2">
      <c r="D67" s="2"/>
      <c r="F67" s="30"/>
    </row>
    <row r="68" spans="1:6" x14ac:dyDescent="0.2">
      <c r="A68" s="7" t="s">
        <v>67</v>
      </c>
      <c r="B68" s="21"/>
      <c r="D68" s="47">
        <f>(B8*E8)+(B9*E9)+(B10*E10)+(B11*E11)+(B12*E12)+(B13*E13)+(B14*E14)+(B15*E15)+(B16*E16)+(B17*E17)+(B18*E18)+(B19*E19)+(B20*E20)+(B21*E21)+(B22*E22)+(B26*E26)+(B27*E27)+(B28*E28)+(B29*E29)</f>
        <v>0</v>
      </c>
      <c r="E68" s="12">
        <v>0.5</v>
      </c>
      <c r="F68" s="42">
        <f>SUM(D68*E68)</f>
        <v>0</v>
      </c>
    </row>
    <row r="69" spans="1:6" x14ac:dyDescent="0.2">
      <c r="A69" s="7" t="s">
        <v>48</v>
      </c>
      <c r="B69" s="21"/>
      <c r="D69" s="47">
        <f>(B8*E8)+(B9*E9)+(B10*E10)+(B11*E11)+(B12*E12)+(B13*E13)+(B14*E14)+(B15*E15)+(B16*E16)+(B17*E17)+(B18*E18)+(B19*E19)+(B20*E20)+(B21*E21)+(B22*E22)+(B26*E26)+(B27*E27)+(B28*E28)+(B29*E29)</f>
        <v>0</v>
      </c>
      <c r="E69" s="12">
        <v>0.45</v>
      </c>
      <c r="F69" s="42">
        <f>SUM(D69*E69)</f>
        <v>0</v>
      </c>
    </row>
    <row r="70" spans="1:6" x14ac:dyDescent="0.2">
      <c r="A70" s="7" t="s">
        <v>45</v>
      </c>
      <c r="D70" s="47">
        <f>(B8*E8)+(B9*E9)+(B10*E10)+(B11*E11)+(B12*E12)+(B13*E13)+(B14*E14)+(B15*E15)+(B16*E16)+(B17*E17)+(B18*E18)+(B19*E19)+(B20*E20)+(B21*E21)+(B22*E22)+(B26*E26)+(B27*E27)+(B28*E28)+(B29*E29)</f>
        <v>0</v>
      </c>
      <c r="E70" s="12">
        <v>0.05</v>
      </c>
      <c r="F70" s="42">
        <f>SUM(D70*E70)</f>
        <v>0</v>
      </c>
    </row>
    <row r="71" spans="1:6" x14ac:dyDescent="0.2">
      <c r="A71" s="7" t="s">
        <v>46</v>
      </c>
      <c r="D71" s="48">
        <f>(C8*E8)+(C9*E9)+(C10*E10)+(C11*E11)+(C12*E12)+(C13*E13)+(C14*E14)+(C15*E15)+(C16*E16)+(C17*E17)+(C20*E20)+(C21*E21)+(C22*E22)+(C26*E26)+(C27*E27)+(C28*E28)+(C29*E29)+(C33*E33)+(C34*E34)+(C35*E35)+(C36*E36)+(C39*E39)+(C40*E40)+(C41*E41)+(C42*E42)</f>
        <v>0</v>
      </c>
      <c r="F71" s="42">
        <f>SUM(D71)</f>
        <v>0</v>
      </c>
    </row>
    <row r="72" spans="1:6" x14ac:dyDescent="0.2">
      <c r="A72" s="7" t="s">
        <v>49</v>
      </c>
      <c r="D72" s="48">
        <f>SUM(F48+F57+F60)</f>
        <v>0</v>
      </c>
      <c r="F72" s="42">
        <f>SUM(D72)</f>
        <v>0</v>
      </c>
    </row>
    <row r="73" spans="1:6" x14ac:dyDescent="0.2">
      <c r="A73" s="35" t="s">
        <v>65</v>
      </c>
      <c r="B73" s="27"/>
      <c r="C73" s="27"/>
      <c r="D73" s="48">
        <f>SUM(F51)</f>
        <v>0</v>
      </c>
      <c r="E73" s="27"/>
      <c r="F73" s="42">
        <f>SUM(D73)</f>
        <v>0</v>
      </c>
    </row>
    <row r="74" spans="1:6" x14ac:dyDescent="0.2">
      <c r="A74" s="35" t="s">
        <v>69</v>
      </c>
      <c r="B74" s="27"/>
      <c r="C74" s="27"/>
      <c r="D74" s="48">
        <f>SUM(F54)</f>
        <v>0</v>
      </c>
      <c r="E74" s="27"/>
      <c r="F74" s="42">
        <f>SUM(D74)</f>
        <v>0</v>
      </c>
    </row>
    <row r="75" spans="1:6" ht="13.15" customHeight="1" x14ac:dyDescent="0.2">
      <c r="A75" s="55" t="s">
        <v>47</v>
      </c>
      <c r="B75" s="27"/>
      <c r="C75" s="27"/>
      <c r="D75" s="48">
        <f>SUM(F37)</f>
        <v>0</v>
      </c>
      <c r="E75" s="27"/>
      <c r="F75" s="42">
        <f>SUM(D75)</f>
        <v>0</v>
      </c>
    </row>
    <row r="76" spans="1:6" x14ac:dyDescent="0.2">
      <c r="A76" s="35" t="s">
        <v>68</v>
      </c>
      <c r="B76" s="27"/>
      <c r="C76" s="27"/>
      <c r="D76" s="48">
        <f>SUM(B33*E33)+(B34*E34)+(B35*E35)+(B36*E36)+(B38*E38)+(B39*E39)+(B40*E40)+(B41*E41)+(B42*E42)+(B43*E43)+(B44*E44)</f>
        <v>0</v>
      </c>
      <c r="E76" s="39">
        <v>0.9</v>
      </c>
      <c r="F76" s="42">
        <f>SUM(D76*E76)</f>
        <v>0</v>
      </c>
    </row>
    <row r="77" spans="1:6" x14ac:dyDescent="0.2">
      <c r="A77" s="35" t="s">
        <v>64</v>
      </c>
      <c r="B77" s="27"/>
      <c r="C77" s="27"/>
      <c r="D77" s="48">
        <f>SUM(B33*E33)+(B34*E34)+(B35*E35)+(B36*E36)+(B38*E38)+(B39*E39)+(B40*E40)+(B41*E41)+(B42*E42)+(B43*E43)+(B44*E44)</f>
        <v>0</v>
      </c>
      <c r="E77" s="39">
        <v>0.1</v>
      </c>
      <c r="F77" s="42">
        <f>SUM(D77*E77)</f>
        <v>0</v>
      </c>
    </row>
    <row r="78" spans="1:6" ht="7.15" customHeight="1" x14ac:dyDescent="0.2">
      <c r="B78" s="2"/>
      <c r="D78" s="13"/>
      <c r="F78" s="49"/>
    </row>
    <row r="79" spans="1:6" ht="13.5" thickBot="1" x14ac:dyDescent="0.25">
      <c r="B79" s="2" t="s">
        <v>17</v>
      </c>
      <c r="F79" s="43">
        <f>SUM(F68:F77)</f>
        <v>0</v>
      </c>
    </row>
    <row r="80" spans="1:6" ht="13.5" thickTop="1" x14ac:dyDescent="0.2">
      <c r="A80" s="72" t="s">
        <v>70</v>
      </c>
    </row>
  </sheetData>
  <phoneticPr fontId="0" type="noConversion"/>
  <pageMargins left="0.25" right="0.25" top="0.25" bottom="0.25" header="0.25" footer="0.25"/>
  <pageSetup scale="77" orientation="portrait" horizontalDpi="4294967293" verticalDpi="300" r:id="rId1"/>
  <headerFooter alignWithMargins="0"/>
  <cellWatches>
    <cellWatch r="F34"/>
  </cellWatches>
  <ignoredErrors>
    <ignoredError sqref="F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14D8C4EC1CE459AF9AA4FED88A39B" ma:contentTypeVersion="0" ma:contentTypeDescription="Create a new document." ma:contentTypeScope="" ma:versionID="926c8f39a84e432a99a7e9a4d99518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F0FC014-84EB-413B-903B-5EAA923747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4D25B5-0734-4D86-B812-F78706AB4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B8545-0D7D-453A-8828-CF44237DE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Category II Charge Sheet</vt:lpstr>
    </vt:vector>
  </TitlesOfParts>
  <Company>Brevard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D. Langdorf</dc:creator>
  <cp:lastModifiedBy>Rowe.Sherriane@Self-Insured Risk</cp:lastModifiedBy>
  <cp:lastPrinted>2016-06-30T12:42:45Z</cp:lastPrinted>
  <dcterms:created xsi:type="dcterms:W3CDTF">2002-02-05T15:00:03Z</dcterms:created>
  <dcterms:modified xsi:type="dcterms:W3CDTF">2022-06-22T15:21:23Z</dcterms:modified>
</cp:coreProperties>
</file>